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bartlet\Desktop\Benefits\Benefits -2019 Website Updates\CMS\"/>
    </mc:Choice>
  </mc:AlternateContent>
  <bookViews>
    <workbookView xWindow="0" yWindow="0" windowWidth="28800" windowHeight="12210"/>
  </bookViews>
  <sheets>
    <sheet name="Estimating Paid Time Off" sheetId="1" r:id="rId1"/>
    <sheet name="LIST"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6" i="1"/>
  <c r="G15" i="1"/>
  <c r="G13" i="1"/>
  <c r="J35" i="1"/>
  <c r="G10" i="1" l="1"/>
  <c r="B36" i="1" s="1"/>
  <c r="H11" i="1"/>
  <c r="J37" i="1" s="1"/>
  <c r="J36" i="1" l="1"/>
</calcChain>
</file>

<file path=xl/sharedStrings.xml><?xml version="1.0" encoding="utf-8"?>
<sst xmlns="http://schemas.openxmlformats.org/spreadsheetml/2006/main" count="37" uniqueCount="36">
  <si>
    <t>Estimating Paid Time Off &amp; Short Term Disability During Family Medical Leave at NSU</t>
  </si>
  <si>
    <t>Based on the information you have entered:</t>
  </si>
  <si>
    <t xml:space="preserve">Enter the Anticipated FMLA Start Date: </t>
  </si>
  <si>
    <t xml:space="preserve">Enter the Scheduled Number of Hours per Day: </t>
  </si>
  <si>
    <t xml:space="preserve">Enter the Scheduled Number of Days per Week: </t>
  </si>
  <si>
    <t xml:space="preserve">Enter the Total Number of Sick Hours Available: </t>
  </si>
  <si>
    <t xml:space="preserve">Enter the Total Number of Personal Hours Available: </t>
  </si>
  <si>
    <t xml:space="preserve">Enter the Total Number of Vacation Hours Available: </t>
  </si>
  <si>
    <t>*Select an Estimated Number of STD Weeks (subject to approval from Matrix)*</t>
  </si>
  <si>
    <r>
      <rPr>
        <b/>
        <sz val="11"/>
        <color theme="1"/>
        <rFont val="Calibri"/>
        <family val="2"/>
        <scheme val="minor"/>
      </rPr>
      <t>8 weeks MATERNITY</t>
    </r>
    <r>
      <rPr>
        <sz val="11"/>
        <color theme="1"/>
        <rFont val="Calibri"/>
        <family val="2"/>
        <scheme val="minor"/>
      </rPr>
      <t xml:space="preserve"> disability for Caesaren delivery (estimated)</t>
    </r>
  </si>
  <si>
    <r>
      <rPr>
        <b/>
        <sz val="11"/>
        <color theme="1"/>
        <rFont val="Calibri"/>
        <family val="2"/>
        <scheme val="minor"/>
      </rPr>
      <t>6 weeks MATERNITY</t>
    </r>
    <r>
      <rPr>
        <sz val="11"/>
        <color theme="1"/>
        <rFont val="Calibri"/>
        <family val="2"/>
        <scheme val="minor"/>
      </rPr>
      <t xml:space="preserve"> disability for regular deivery (estimated)</t>
    </r>
  </si>
  <si>
    <r>
      <rPr>
        <b/>
        <sz val="11"/>
        <color theme="1"/>
        <rFont val="Calibri"/>
        <family val="2"/>
        <scheme val="minor"/>
      </rPr>
      <t xml:space="preserve">1 weeks NON-MATERNITY </t>
    </r>
    <r>
      <rPr>
        <sz val="11"/>
        <color theme="1"/>
        <rFont val="Calibri"/>
        <family val="2"/>
        <scheme val="minor"/>
      </rPr>
      <t>disability approved by Matrix (estimated)</t>
    </r>
  </si>
  <si>
    <r>
      <rPr>
        <b/>
        <sz val="11"/>
        <color theme="1"/>
        <rFont val="Calibri"/>
        <family val="2"/>
        <scheme val="minor"/>
      </rPr>
      <t xml:space="preserve">2 weeks NON-MATERNITY </t>
    </r>
    <r>
      <rPr>
        <sz val="11"/>
        <color theme="1"/>
        <rFont val="Calibri"/>
        <family val="2"/>
        <scheme val="minor"/>
      </rPr>
      <t>disability approved by Matrix (estimated)</t>
    </r>
  </si>
  <si>
    <r>
      <rPr>
        <b/>
        <sz val="11"/>
        <color theme="1"/>
        <rFont val="Calibri"/>
        <family val="2"/>
        <scheme val="minor"/>
      </rPr>
      <t>3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</si>
  <si>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4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</si>
  <si>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5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</si>
  <si>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6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</si>
  <si>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 xml:space="preserve">7 weeks NON-MATERNITY </t>
    </r>
    <r>
      <rPr>
        <sz val="11"/>
        <color theme="1"/>
        <rFont val="Calibri"/>
        <family val="2"/>
        <scheme val="minor"/>
      </rPr>
      <t>disability approved by Matrix (estimated)</t>
    </r>
  </si>
  <si>
    <r>
      <rPr>
        <b/>
        <sz val="11"/>
        <color theme="1"/>
        <rFont val="Calibri"/>
        <family val="2"/>
        <scheme val="minor"/>
      </rPr>
      <t>8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</si>
  <si>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9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</si>
  <si>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10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</si>
  <si>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11 weeks NON-MATERNITY</t>
    </r>
    <r>
      <rPr>
        <sz val="11"/>
        <color theme="1"/>
        <rFont val="Calibri"/>
        <family val="2"/>
        <scheme val="minor"/>
      </rPr>
      <t xml:space="preserve"> </t>
    </r>
    <r>
      <rPr>
        <sz val="11"/>
        <color theme="1"/>
        <rFont val="Calibri"/>
        <family val="2"/>
        <scheme val="minor"/>
      </rPr>
      <t>disability approved by Matrix (estimated)</t>
    </r>
  </si>
  <si>
    <r>
      <rPr>
        <b/>
        <sz val="11"/>
        <color theme="1"/>
        <rFont val="Calibri"/>
        <family val="2"/>
        <scheme val="minor"/>
      </rPr>
      <t>12 weeks NON-MATERNITY</t>
    </r>
    <r>
      <rPr>
        <sz val="11"/>
        <color theme="1"/>
        <rFont val="Calibri"/>
        <family val="2"/>
        <scheme val="minor"/>
      </rPr>
      <t xml:space="preserve"> </t>
    </r>
    <r>
      <rPr>
        <sz val="11"/>
        <color theme="1"/>
        <rFont val="Calibri"/>
        <family val="2"/>
        <scheme val="minor"/>
      </rPr>
      <t>disability approved by Matrix (estimated)</t>
    </r>
  </si>
  <si>
    <t xml:space="preserve">Enter the Total Number of Rollover Vacation Hours Available: </t>
  </si>
  <si>
    <t>Estimated Total Number of Paid Hours Available:</t>
  </si>
  <si>
    <t>Estimated Number of Weeks Paid using Your Time:</t>
  </si>
  <si>
    <t>Estimated Number of Weeks that will be UNPAID:</t>
  </si>
  <si>
    <t>Estimated Number of Weeks of FMLA Available for Eligible Employees:</t>
  </si>
  <si>
    <t>Estimated Number of Weeks Paid by Short Term Disability (60% of regular pay):</t>
  </si>
  <si>
    <t>STD LIST</t>
  </si>
  <si>
    <t>HOLIDAY LIST</t>
  </si>
  <si>
    <t>The estimated date you will exhaust the 12 weeks of leave available under the Family &amp; Medical Leave Act is:</t>
  </si>
  <si>
    <t xml:space="preserve">If eligible and all of your paid time off has been exhausted, Short Term Disability payments will begin: </t>
  </si>
  <si>
    <t>UNPAID WEEKS</t>
  </si>
  <si>
    <t>WEEKS/YOUR TIME</t>
  </si>
  <si>
    <t>WEEKS/60% STD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</si>
</sst>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F800]dddd\,\ mmmm\ dd\,\ yyyy"/>
  </numFmts>
  <fonts count="9" x14ac:knownFonts="1">
    <font>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6"/>
      <name val="Calibri"/>
      <family val="2"/>
      <scheme val="minor"/>
    </font>
    <font>
      <b/>
      <sz val="11"/>
      <color theme="1" tint="0.34998626667073579"/>
      <name val="Calibri"/>
      <family val="2"/>
      <scheme val="minor"/>
    </font>
    <font>
      <b/>
      <sz val="11"/>
      <color theme="1"/>
      <name val="Calibri"/>
      <family val="2"/>
      <scheme val="minor"/>
    </font>
    <font>
      <b/>
      <sz val="12"/>
      <name val="Calibri"/>
      <family val="2"/>
      <scheme val="minor"/>
    </font>
    <font>
      <b/>
      <sz val="11"/>
      <color theme="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00CC6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applyProtection="1">
      <protection hidden="1"/>
    </xf>
    <xf numFmtId="0" fontId="2" fillId="0" borderId="0" xfId="0" applyFont="1" applyProtection="1">
      <protection hidden="1"/>
    </xf>
    <xf numFmtId="0" fontId="2" fillId="0" borderId="0" xfId="0" applyFont="1" applyAlignment="1" applyProtection="1">
      <alignment horizontal="center"/>
      <protection hidden="1"/>
    </xf>
    <xf numFmtId="0" fontId="2" fillId="0" borderId="0" xfId="0" applyFont="1" applyAlignment="1" applyProtection="1">
      <alignment horizontal="left"/>
      <protection hidden="1"/>
    </xf>
    <xf numFmtId="164" fontId="2" fillId="0" borderId="0" xfId="0" applyNumberFormat="1" applyFont="1" applyProtection="1">
      <protection hidden="1"/>
    </xf>
    <xf numFmtId="164" fontId="2"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1" fontId="5" fillId="0" borderId="0" xfId="0" applyNumberFormat="1" applyFont="1" applyFill="1" applyAlignment="1" applyProtection="1">
      <alignment horizontal="center"/>
      <protection hidden="1"/>
    </xf>
    <xf numFmtId="0" fontId="2" fillId="0" borderId="0" xfId="0" applyFont="1" applyFill="1" applyProtection="1">
      <protection hidden="1"/>
    </xf>
    <xf numFmtId="164" fontId="2" fillId="0" borderId="0" xfId="0" applyNumberFormat="1" applyFont="1" applyFill="1" applyAlignment="1" applyProtection="1">
      <alignment horizontal="center"/>
      <protection hidden="1"/>
    </xf>
    <xf numFmtId="0" fontId="2" fillId="0" borderId="0" xfId="0" applyFont="1" applyFill="1" applyAlignment="1" applyProtection="1">
      <alignment horizontal="center"/>
      <protection hidden="1"/>
    </xf>
    <xf numFmtId="0" fontId="4" fillId="0" borderId="0" xfId="0" applyFont="1" applyAlignment="1" applyProtection="1">
      <alignment horizontal="center" vertical="center"/>
      <protection hidden="1"/>
    </xf>
    <xf numFmtId="0" fontId="8" fillId="0" borderId="0" xfId="0" applyFont="1" applyFill="1" applyAlignment="1" applyProtection="1">
      <alignment horizontal="center"/>
      <protection hidden="1"/>
    </xf>
    <xf numFmtId="1" fontId="3" fillId="0" borderId="1" xfId="0" applyNumberFormat="1" applyFont="1" applyBorder="1" applyAlignment="1" applyProtection="1">
      <alignment horizontal="center"/>
      <protection hidden="1"/>
    </xf>
    <xf numFmtId="1" fontId="3" fillId="3" borderId="1" xfId="0" applyNumberFormat="1" applyFont="1" applyFill="1" applyBorder="1" applyAlignment="1" applyProtection="1">
      <alignment horizontal="center"/>
      <protection hidden="1"/>
    </xf>
    <xf numFmtId="0" fontId="0" fillId="0" borderId="0" xfId="0" applyProtection="1">
      <protection hidden="1"/>
    </xf>
    <xf numFmtId="0" fontId="6" fillId="0" borderId="1" xfId="0" applyFont="1" applyBorder="1" applyProtection="1">
      <protection hidden="1"/>
    </xf>
    <xf numFmtId="0" fontId="0" fillId="0" borderId="1" xfId="0" applyBorder="1" applyProtection="1">
      <protection hidden="1"/>
    </xf>
    <xf numFmtId="14" fontId="0" fillId="3" borderId="1" xfId="0" applyNumberFormat="1" applyFill="1" applyBorder="1" applyProtection="1">
      <protection locked="0" hidden="1"/>
    </xf>
    <xf numFmtId="0" fontId="0" fillId="3" borderId="1" xfId="0" applyFill="1" applyBorder="1" applyProtection="1">
      <protection locked="0" hidden="1"/>
    </xf>
    <xf numFmtId="14" fontId="3" fillId="2" borderId="1" xfId="0" applyNumberFormat="1" applyFont="1" applyFill="1" applyBorder="1" applyAlignment="1" applyProtection="1">
      <alignment horizontal="center"/>
      <protection locked="0" hidden="1"/>
    </xf>
    <xf numFmtId="0" fontId="3" fillId="2" borderId="1" xfId="0" applyFont="1" applyFill="1" applyBorder="1" applyAlignment="1" applyProtection="1">
      <alignment horizontal="center"/>
      <protection locked="0" hidden="1"/>
    </xf>
    <xf numFmtId="0" fontId="2" fillId="0" borderId="1" xfId="0" applyFont="1" applyBorder="1" applyAlignment="1" applyProtection="1">
      <alignment horizontal="left"/>
      <protection hidden="1"/>
    </xf>
    <xf numFmtId="165" fontId="3" fillId="3" borderId="1" xfId="0" applyNumberFormat="1" applyFont="1" applyFill="1" applyBorder="1" applyAlignment="1" applyProtection="1">
      <alignment horizontal="center"/>
      <protection hidden="1"/>
    </xf>
    <xf numFmtId="0" fontId="2" fillId="0" borderId="5"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6" xfId="0" applyFont="1" applyBorder="1" applyAlignment="1" applyProtection="1">
      <alignment horizontal="left"/>
      <protection hidden="1"/>
    </xf>
    <xf numFmtId="0" fontId="7" fillId="0" borderId="5" xfId="0" applyFont="1" applyBorder="1" applyAlignment="1" applyProtection="1">
      <alignment horizontal="center"/>
      <protection hidden="1"/>
    </xf>
    <xf numFmtId="0" fontId="7" fillId="0" borderId="4"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4" fillId="0" borderId="0" xfId="0" applyFont="1" applyBorder="1" applyAlignment="1" applyProtection="1">
      <alignment horizontal="center" vertical="center"/>
      <protection hidden="1"/>
    </xf>
    <xf numFmtId="0" fontId="2" fillId="0" borderId="1" xfId="0" applyNumberFormat="1" applyFont="1" applyBorder="1" applyAlignment="1" applyProtection="1">
      <alignment horizontal="left"/>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left"/>
      <protection hidden="1"/>
    </xf>
    <xf numFmtId="0" fontId="2" fillId="0" borderId="3" xfId="0" applyFont="1" applyBorder="1" applyAlignment="1" applyProtection="1">
      <alignment horizontal="left"/>
      <protection hidden="1"/>
    </xf>
    <xf numFmtId="0" fontId="3" fillId="0" borderId="2" xfId="0" applyFont="1" applyBorder="1" applyAlignment="1" applyProtection="1">
      <alignment horizontal="left"/>
      <protection hidden="1"/>
    </xf>
    <xf numFmtId="0" fontId="3" fillId="0" borderId="3" xfId="0" applyFont="1" applyBorder="1" applyAlignment="1" applyProtection="1">
      <alignment horizontal="left"/>
      <protection hidden="1"/>
    </xf>
    <xf numFmtId="0" fontId="3" fillId="2" borderId="5" xfId="0" applyFont="1" applyFill="1" applyBorder="1" applyAlignment="1" applyProtection="1">
      <alignment horizontal="center"/>
      <protection locked="0" hidden="1"/>
    </xf>
    <xf numFmtId="0" fontId="3" fillId="2" borderId="4" xfId="0" applyFont="1" applyFill="1" applyBorder="1" applyAlignment="1" applyProtection="1">
      <alignment horizontal="center"/>
      <protection locked="0" hidden="1"/>
    </xf>
    <xf numFmtId="0" fontId="3" fillId="2" borderId="6" xfId="0" applyFont="1" applyFill="1" applyBorder="1" applyAlignment="1" applyProtection="1">
      <alignment horizontal="center"/>
      <protection locked="0" hidden="1"/>
    </xf>
  </cellXfs>
  <cellStyles count="1">
    <cellStyle name="Normal" xfId="0" builtinId="0"/>
  </cellStyles>
  <dxfs count="0"/>
  <tableStyles count="0" defaultTableStyle="TableStyleMedium2"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100" b="0" i="1" baseline="0">
                <a:solidFill>
                  <a:sysClr val="windowText" lastClr="000000"/>
                </a:solidFill>
              </a:rPr>
              <a:t>This chart is an estimate based on the information you have provided and does not represent actual or approved leave under the Family Medical Leave Act or NSU's Short Term Disability Program.  </a:t>
            </a:r>
            <a:endParaRPr lang="en-US" sz="1100" b="0" i="1">
              <a:solidFill>
                <a:sysClr val="windowText" lastClr="000000"/>
              </a:solidFill>
            </a:endParaRPr>
          </a:p>
        </c:rich>
      </c:tx>
      <c:layout>
        <c:manualLayout>
          <c:xMode val="edge"/>
          <c:yMode val="edge"/>
          <c:x val="8.6952057214184211E-2"/>
          <c:y val="2.793213702091381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3.2747655624615978E-2"/>
          <c:y val="0.15349648557184861"/>
          <c:w val="0.9378548984085634"/>
          <c:h val="0.75708696778832951"/>
        </c:manualLayout>
      </c:layout>
      <c:barChart>
        <c:barDir val="bar"/>
        <c:grouping val="stacked"/>
        <c:varyColors val="0"/>
        <c:ser>
          <c:idx val="0"/>
          <c:order val="0"/>
          <c:tx>
            <c:v>Weeks of leave paid using PTO</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dLbl>
              <c:idx val="0"/>
              <c:layout>
                <c:manualLayout>
                  <c:x val="-1.6567490561006079E-2"/>
                  <c:y val="0.27359765222575749"/>
                </c:manualLayout>
              </c:layout>
              <c:tx>
                <c:rich>
                  <a:bodyPr/>
                  <a:lstStyle/>
                  <a:p>
                    <a:fld id="{832D3CAE-53EC-447B-82C7-65E1E1EBF1AE}" type="CELLRANGE">
                      <a:rPr lang="en-US"/>
                      <a:pPr/>
                      <a:t>[CELLRANGE]</a:t>
                    </a:fld>
                    <a:endParaRPr lang="en-US" baseline="0"/>
                  </a:p>
                  <a:p>
                    <a:fld id="{85AB21F7-1F4C-460C-8E10-F6EDFD251545}" type="VALUE">
                      <a:rPr lang="en-US"/>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1F8-4EE4-8E8A-6CDEE1DC5E94}"/>
                </c:ext>
              </c:extLst>
            </c:dLbl>
            <c:numFmt formatCode="0;\-0;\ " sourceLinked="0"/>
            <c:spPr>
              <a:noFill/>
              <a:ln>
                <a:noFill/>
              </a:ln>
              <a:effectLst/>
            </c:spPr>
            <c:txPr>
              <a:bodyPr rot="0" spcFirstLastPara="1" vertOverflow="clip" horzOverflow="clip" vert="horz" wrap="square" lIns="38100" tIns="19050" rIns="38100" bIns="19050" anchor="t" anchorCtr="0">
                <a:spAutoFit/>
              </a:bodyPr>
              <a:lstStyle/>
              <a:p>
                <a:pPr>
                  <a:defRPr sz="1200" b="1"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19050">
                      <a:solidFill>
                        <a:sysClr val="windowText" lastClr="000000"/>
                      </a:solidFill>
                    </a:ln>
                    <a:effectLst/>
                  </c:spPr>
                </c15:leaderLines>
              </c:ext>
            </c:extLst>
          </c:dLbls>
          <c:cat>
            <c:strLit>
              <c:ptCount val="1"/>
              <c:pt idx="0">
                <c:v>Estimated number of weeks available</c:v>
              </c:pt>
            </c:strLit>
          </c:cat>
          <c:val>
            <c:numRef>
              <c:f>'Estimating Paid Time Off'!$G$14</c:f>
              <c:numCache>
                <c:formatCode>0</c:formatCode>
                <c:ptCount val="1"/>
                <c:pt idx="0">
                  <c:v>0</c:v>
                </c:pt>
              </c:numCache>
            </c:numRef>
          </c:val>
          <c:extLst>
            <c:ext xmlns:c15="http://schemas.microsoft.com/office/drawing/2012/chart" uri="{02D57815-91ED-43cb-92C2-25804820EDAC}">
              <c15:datalabelsRange>
                <c15:f>'Estimating Paid Time Off'!$A$14</c15:f>
                <c15:dlblRangeCache>
                  <c:ptCount val="1"/>
                  <c:pt idx="0">
                    <c:v>WEEKS/YOUR TIME</c:v>
                  </c:pt>
                </c15:dlblRangeCache>
              </c15:datalabelsRange>
            </c:ext>
            <c:ext xmlns:c16="http://schemas.microsoft.com/office/drawing/2014/chart" uri="{C3380CC4-5D6E-409C-BE32-E72D297353CC}">
              <c16:uniqueId val="{00000006-6720-4E9B-98B8-0BAD36895049}"/>
            </c:ext>
          </c:extLst>
        </c:ser>
        <c:ser>
          <c:idx val="1"/>
          <c:order val="1"/>
          <c:tx>
            <c:v>Weeks of leave paid using STD (60%)</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dLbl>
              <c:idx val="0"/>
              <c:layout>
                <c:manualLayout>
                  <c:x val="-4.7618004968630362E-2"/>
                  <c:y val="-0.26911586973757484"/>
                </c:manualLayout>
              </c:layout>
              <c:tx>
                <c:rich>
                  <a:bodyPr/>
                  <a:lstStyle/>
                  <a:p>
                    <a:fld id="{C395A8EC-B768-4D58-B508-9C82040B233D}" type="CELLRANGE">
                      <a:rPr lang="en-US"/>
                      <a:pPr/>
                      <a:t>[CELLRANGE]</a:t>
                    </a:fld>
                    <a:endParaRPr lang="en-US" baseline="0"/>
                  </a:p>
                  <a:p>
                    <a:fld id="{304C6804-BCE9-4A68-95E0-227373FEEF46}" type="VALUE">
                      <a:rPr lang="en-US"/>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1F8-4EE4-8E8A-6CDEE1DC5E94}"/>
                </c:ext>
              </c:extLst>
            </c:dLbl>
            <c:numFmt formatCode="0;\-0;\ " sourceLinked="0"/>
            <c:spPr>
              <a:noFill/>
              <a:ln>
                <a:noFill/>
              </a:ln>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19050">
                      <a:solidFill>
                        <a:sysClr val="windowText" lastClr="000000"/>
                      </a:solidFill>
                    </a:ln>
                    <a:effectLst/>
                  </c:spPr>
                </c15:leaderLines>
              </c:ext>
            </c:extLst>
          </c:dLbls>
          <c:cat>
            <c:strLit>
              <c:ptCount val="1"/>
              <c:pt idx="0">
                <c:v>Estimated number of weeks available</c:v>
              </c:pt>
            </c:strLit>
          </c:cat>
          <c:val>
            <c:numRef>
              <c:f>'Estimating Paid Time Off'!$G$15</c:f>
              <c:numCache>
                <c:formatCode>0</c:formatCode>
                <c:ptCount val="1"/>
                <c:pt idx="0">
                  <c:v>0</c:v>
                </c:pt>
              </c:numCache>
            </c:numRef>
          </c:val>
          <c:extLst>
            <c:ext xmlns:c15="http://schemas.microsoft.com/office/drawing/2012/chart" uri="{02D57815-91ED-43cb-92C2-25804820EDAC}">
              <c15:datalabelsRange>
                <c15:f>'Estimating Paid Time Off'!$A$15</c15:f>
                <c15:dlblRangeCache>
                  <c:ptCount val="1"/>
                  <c:pt idx="0">
                    <c:v>WEEKS/60% STD</c:v>
                  </c:pt>
                </c15:dlblRangeCache>
              </c15:datalabelsRange>
            </c:ext>
            <c:ext xmlns:c16="http://schemas.microsoft.com/office/drawing/2014/chart" uri="{C3380CC4-5D6E-409C-BE32-E72D297353CC}">
              <c16:uniqueId val="{00000007-6720-4E9B-98B8-0BAD36895049}"/>
            </c:ext>
          </c:extLst>
        </c:ser>
        <c:ser>
          <c:idx val="3"/>
          <c:order val="2"/>
          <c:tx>
            <c:v>Weeks of unpaid FMLA</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solidFill>
                <a:schemeClr val="accent1">
                  <a:alpha val="25000"/>
                </a:schemeClr>
              </a:solidFill>
            </a:ln>
            <a:effectLst/>
          </c:spPr>
          <c:invertIfNegative val="0"/>
          <c:dLbls>
            <c:dLbl>
              <c:idx val="0"/>
              <c:layout>
                <c:manualLayout>
                  <c:x val="-5.0725616517186795E-2"/>
                  <c:y val="0.27470686179017068"/>
                </c:manualLayout>
              </c:layout>
              <c:tx>
                <c:rich>
                  <a:bodyPr/>
                  <a:lstStyle/>
                  <a:p>
                    <a:fld id="{BBC4F70D-2FA2-49C9-9E56-C2B5064519A2}" type="CELLRANGE">
                      <a:rPr lang="en-US"/>
                      <a:pPr/>
                      <a:t>[CELLRANGE]</a:t>
                    </a:fld>
                    <a:endParaRPr lang="en-US" baseline="0"/>
                  </a:p>
                  <a:p>
                    <a:fld id="{9E7C7CDB-16A5-4D28-B90D-09F1D558885E}" type="VALUE">
                      <a:rPr lang="en-US"/>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1F8-4EE4-8E8A-6CDEE1DC5E94}"/>
                </c:ext>
              </c:extLst>
            </c:dLbl>
            <c:numFmt formatCode="0;\-0;\ " sourceLinked="0"/>
            <c:spPr>
              <a:noFill/>
              <a:ln>
                <a:noFill/>
              </a:ln>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19050">
                      <a:solidFill>
                        <a:sysClr val="windowText" lastClr="000000"/>
                      </a:solidFill>
                    </a:ln>
                    <a:effectLst/>
                  </c:spPr>
                </c15:leaderLines>
              </c:ext>
            </c:extLst>
          </c:dLbls>
          <c:cat>
            <c:strLit>
              <c:ptCount val="1"/>
              <c:pt idx="0">
                <c:v>Estimated number of weeks available</c:v>
              </c:pt>
            </c:strLit>
          </c:cat>
          <c:val>
            <c:numRef>
              <c:f>'Estimating Paid Time Off'!$G$16</c:f>
              <c:numCache>
                <c:formatCode>0</c:formatCode>
                <c:ptCount val="1"/>
                <c:pt idx="0">
                  <c:v>0</c:v>
                </c:pt>
              </c:numCache>
            </c:numRef>
          </c:val>
          <c:extLst>
            <c:ext xmlns:c15="http://schemas.microsoft.com/office/drawing/2012/chart" uri="{02D57815-91ED-43cb-92C2-25804820EDAC}">
              <c15:datalabelsRange>
                <c15:f>'Estimating Paid Time Off'!$A$13</c15:f>
                <c15:dlblRangeCache>
                  <c:ptCount val="1"/>
                  <c:pt idx="0">
                    <c:v>UNPAID WEEKS</c:v>
                  </c:pt>
                </c15:dlblRangeCache>
              </c15:datalabelsRange>
            </c:ext>
            <c:ext xmlns:c16="http://schemas.microsoft.com/office/drawing/2014/chart" uri="{C3380CC4-5D6E-409C-BE32-E72D297353CC}">
              <c16:uniqueId val="{00000005-6720-4E9B-98B8-0BAD36895049}"/>
            </c:ext>
          </c:extLst>
        </c:ser>
        <c:dLbls>
          <c:showLegendKey val="0"/>
          <c:showVal val="0"/>
          <c:showCatName val="0"/>
          <c:showSerName val="0"/>
          <c:showPercent val="0"/>
          <c:showBubbleSize val="0"/>
        </c:dLbls>
        <c:gapWidth val="154"/>
        <c:overlap val="100"/>
        <c:axId val="425599000"/>
        <c:axId val="347775808"/>
      </c:barChart>
      <c:catAx>
        <c:axId val="425599000"/>
        <c:scaling>
          <c:orientation val="minMax"/>
        </c:scaling>
        <c:delete val="1"/>
        <c:axPos val="l"/>
        <c:numFmt formatCode="General" sourceLinked="1"/>
        <c:majorTickMark val="out"/>
        <c:minorTickMark val="none"/>
        <c:tickLblPos val="nextTo"/>
        <c:crossAx val="347775808"/>
        <c:crosses val="autoZero"/>
        <c:auto val="1"/>
        <c:lblAlgn val="ctr"/>
        <c:lblOffset val="100"/>
        <c:noMultiLvlLbl val="0"/>
      </c:catAx>
      <c:valAx>
        <c:axId val="347775808"/>
        <c:scaling>
          <c:orientation val="minMax"/>
          <c:max val="12"/>
          <c:min val="0"/>
        </c:scaling>
        <c:delete val="0"/>
        <c:axPos val="b"/>
        <c:majorGridlines>
          <c:spPr>
            <a:ln w="9525" cap="flat" cmpd="sng" algn="ctr">
              <a:noFill/>
              <a:round/>
            </a:ln>
            <a:effectLst/>
          </c:spPr>
        </c:majorGridlines>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425599000"/>
        <c:crosses val="autoZero"/>
        <c:crossBetween val="between"/>
        <c:majorUnit val="1"/>
        <c:minorUnit val="0.5"/>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19051</xdr:colOff>
      <xdr:row>17</xdr:row>
      <xdr:rowOff>9526</xdr:rowOff>
    </xdr:from>
    <xdr:to>
      <xdr:col>12</xdr:col>
      <xdr:colOff>581026</xdr:colOff>
      <xdr:row>32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399526</xdr:colOff>
      <xdr:row>2</xdr:row>
      <xdr:rowOff>123825</xdr:rowOff>
    </xdr:from>
    <xdr:to>
      <xdr:col>12</xdr:col>
      <xdr:colOff>228599</xdr:colOff>
      <xdr:row>14</xdr:row>
      <xdr:rowOff>72777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0751" y="657225"/>
          <a:ext cx="2267473" cy="20444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showRowColHeaders="0" tabSelected="1" zoomScaleNormal="100" workbookViewId="0">
      <selection sqref="A1:N38"/>
    </sheetView>
  </sheetViews>
  <sheetFormatPr defaultColWidth="0" defaultRowHeight="15" zeroHeight="1" x14ac:dyDescent="0.25"/>
  <cols>
    <col min="1" max="1" width="1.28515625" style="1" customWidth="1"/>
    <col min="2" max="5" width="9.140625" style="2" customWidth="1"/>
    <col min="6" max="6" width="34" style="2" customWidth="1"/>
    <col min="7" max="7" width="17" style="3" customWidth="1"/>
    <col min="8" max="8" width="1" style="14" customWidth="1"/>
    <col min="9" max="13" width="9.140625" style="2" customWidth="1"/>
    <col min="14" max="14" width="1.28515625" style="2" customWidth="1"/>
    <col min="15" max="16384" width="9.140625" style="2" hidden="1"/>
  </cols>
  <sheetData>
    <row r="1" spans="1:14" ht="26.25" customHeight="1" x14ac:dyDescent="0.25">
      <c r="A1" s="36" t="s">
        <v>0</v>
      </c>
      <c r="B1" s="36"/>
      <c r="C1" s="36"/>
      <c r="D1" s="36"/>
      <c r="E1" s="36"/>
      <c r="F1" s="36"/>
      <c r="G1" s="36"/>
      <c r="H1" s="36"/>
      <c r="I1" s="36"/>
      <c r="J1" s="36"/>
      <c r="K1" s="36"/>
      <c r="L1" s="36"/>
      <c r="M1" s="36"/>
      <c r="N1" s="36"/>
    </row>
    <row r="2" spans="1:14" ht="15.75" customHeight="1" x14ac:dyDescent="0.25">
      <c r="A2" s="15"/>
      <c r="B2" s="37" t="s">
        <v>2</v>
      </c>
      <c r="C2" s="38"/>
      <c r="D2" s="38"/>
      <c r="E2" s="38"/>
      <c r="F2" s="38"/>
      <c r="G2" s="24"/>
      <c r="H2" s="15"/>
      <c r="I2" s="34"/>
      <c r="J2" s="34"/>
      <c r="K2" s="34"/>
      <c r="L2" s="34"/>
      <c r="M2" s="34"/>
      <c r="N2" s="15"/>
    </row>
    <row r="3" spans="1:14" ht="15.75" customHeight="1" x14ac:dyDescent="0.25">
      <c r="B3" s="26" t="s">
        <v>3</v>
      </c>
      <c r="C3" s="26"/>
      <c r="D3" s="26"/>
      <c r="E3" s="26"/>
      <c r="F3" s="26"/>
      <c r="G3" s="25"/>
      <c r="H3" s="9"/>
      <c r="I3" s="34"/>
      <c r="J3" s="34"/>
      <c r="K3" s="34"/>
      <c r="L3" s="34"/>
      <c r="M3" s="34"/>
    </row>
    <row r="4" spans="1:14" ht="15.75" customHeight="1" x14ac:dyDescent="0.25">
      <c r="B4" s="26" t="s">
        <v>4</v>
      </c>
      <c r="C4" s="26"/>
      <c r="D4" s="26"/>
      <c r="E4" s="26"/>
      <c r="F4" s="26"/>
      <c r="G4" s="25"/>
      <c r="H4" s="9"/>
      <c r="I4" s="34"/>
      <c r="J4" s="34"/>
      <c r="K4" s="34"/>
      <c r="L4" s="34"/>
      <c r="M4" s="34"/>
    </row>
    <row r="5" spans="1:14" ht="6.75" customHeight="1" x14ac:dyDescent="0.25">
      <c r="B5" s="4"/>
      <c r="C5" s="4"/>
      <c r="D5" s="4"/>
      <c r="E5" s="4"/>
      <c r="F5" s="4"/>
      <c r="G5" s="7"/>
      <c r="H5" s="9"/>
      <c r="I5" s="34"/>
      <c r="J5" s="34"/>
      <c r="K5" s="34"/>
      <c r="L5" s="34"/>
      <c r="M5" s="34"/>
    </row>
    <row r="6" spans="1:14" ht="15" customHeight="1" x14ac:dyDescent="0.25">
      <c r="B6" s="37" t="s">
        <v>5</v>
      </c>
      <c r="C6" s="38"/>
      <c r="D6" s="38"/>
      <c r="E6" s="38"/>
      <c r="F6" s="38"/>
      <c r="G6" s="25"/>
      <c r="H6" s="9"/>
      <c r="I6" s="34"/>
      <c r="J6" s="34"/>
      <c r="K6" s="34"/>
      <c r="L6" s="34"/>
      <c r="M6" s="34"/>
    </row>
    <row r="7" spans="1:14" ht="15" customHeight="1" x14ac:dyDescent="0.25">
      <c r="B7" s="37" t="s">
        <v>6</v>
      </c>
      <c r="C7" s="38"/>
      <c r="D7" s="38"/>
      <c r="E7" s="38"/>
      <c r="F7" s="38"/>
      <c r="G7" s="25"/>
      <c r="H7" s="9"/>
      <c r="I7" s="34"/>
      <c r="J7" s="34"/>
      <c r="K7" s="34"/>
      <c r="L7" s="34"/>
      <c r="M7" s="34"/>
    </row>
    <row r="8" spans="1:14" ht="15" customHeight="1" x14ac:dyDescent="0.25">
      <c r="B8" s="37" t="s">
        <v>7</v>
      </c>
      <c r="C8" s="38"/>
      <c r="D8" s="38"/>
      <c r="E8" s="38"/>
      <c r="F8" s="38"/>
      <c r="G8" s="25"/>
      <c r="H8" s="9"/>
      <c r="I8" s="34"/>
      <c r="J8" s="34"/>
      <c r="K8" s="34"/>
      <c r="L8" s="34"/>
      <c r="M8" s="34"/>
    </row>
    <row r="9" spans="1:14" ht="15" customHeight="1" x14ac:dyDescent="0.25">
      <c r="B9" s="37" t="s">
        <v>23</v>
      </c>
      <c r="C9" s="38"/>
      <c r="D9" s="38"/>
      <c r="E9" s="38"/>
      <c r="F9" s="38"/>
      <c r="G9" s="25"/>
      <c r="H9" s="9"/>
      <c r="I9" s="34"/>
      <c r="J9" s="34"/>
      <c r="K9" s="34"/>
      <c r="L9" s="34"/>
      <c r="M9" s="34"/>
    </row>
    <row r="10" spans="1:14" ht="15" customHeight="1" x14ac:dyDescent="0.25">
      <c r="B10" s="39" t="s">
        <v>24</v>
      </c>
      <c r="C10" s="40"/>
      <c r="D10" s="40"/>
      <c r="E10" s="40"/>
      <c r="F10" s="40"/>
      <c r="G10" s="25" t="str">
        <f>IF(ISBLANK(G2)," ",ROUND(SUM(G6:G9),0))</f>
        <v xml:space="preserve"> </v>
      </c>
      <c r="H10" s="9"/>
      <c r="I10" s="34"/>
      <c r="J10" s="34"/>
      <c r="K10" s="34"/>
      <c r="L10" s="34"/>
      <c r="M10" s="34"/>
    </row>
    <row r="11" spans="1:14" ht="15" customHeight="1" x14ac:dyDescent="0.25">
      <c r="B11" s="41" t="s">
        <v>8</v>
      </c>
      <c r="C11" s="42"/>
      <c r="D11" s="42"/>
      <c r="E11" s="42"/>
      <c r="F11" s="42"/>
      <c r="G11" s="43"/>
      <c r="H11" s="16">
        <f>VLOOKUP(B11,LIST!B2:C16,2,FALSE)</f>
        <v>0</v>
      </c>
      <c r="I11" s="34"/>
      <c r="J11" s="34"/>
      <c r="K11" s="34"/>
      <c r="L11" s="34"/>
      <c r="M11" s="34"/>
    </row>
    <row r="12" spans="1:14" ht="6.75" customHeight="1" x14ac:dyDescent="0.25">
      <c r="B12" s="4"/>
      <c r="C12" s="4"/>
      <c r="D12" s="4"/>
      <c r="E12" s="4"/>
      <c r="F12" s="4"/>
      <c r="G12" s="8"/>
      <c r="H12" s="10"/>
      <c r="I12" s="34"/>
      <c r="J12" s="34"/>
      <c r="K12" s="34"/>
      <c r="L12" s="34"/>
      <c r="M12" s="34"/>
    </row>
    <row r="13" spans="1:14" ht="15" customHeight="1" x14ac:dyDescent="0.25">
      <c r="A13" s="1" t="s">
        <v>33</v>
      </c>
      <c r="B13" s="26" t="s">
        <v>27</v>
      </c>
      <c r="C13" s="26"/>
      <c r="D13" s="26"/>
      <c r="E13" s="26"/>
      <c r="F13" s="26"/>
      <c r="G13" s="17">
        <f>+IF(ISBLANK(G2),0,12)</f>
        <v>0</v>
      </c>
      <c r="H13" s="11"/>
      <c r="I13" s="34"/>
      <c r="J13" s="34"/>
      <c r="K13" s="34"/>
      <c r="L13" s="34"/>
      <c r="M13" s="34"/>
    </row>
    <row r="14" spans="1:14" ht="15" customHeight="1" x14ac:dyDescent="0.25">
      <c r="A14" s="1" t="s">
        <v>34</v>
      </c>
      <c r="B14" s="26" t="s">
        <v>25</v>
      </c>
      <c r="C14" s="26"/>
      <c r="D14" s="26"/>
      <c r="E14" s="26"/>
      <c r="F14" s="26"/>
      <c r="G14" s="18">
        <f>IF(ISBLANK(G2),0,MIN(SUM(G6:G9)/(G3*G4),12))</f>
        <v>0</v>
      </c>
      <c r="H14" s="11"/>
      <c r="I14" s="34"/>
      <c r="J14" s="34"/>
      <c r="K14" s="34"/>
      <c r="L14" s="34"/>
      <c r="M14" s="34"/>
    </row>
    <row r="15" spans="1:14" ht="15" customHeight="1" x14ac:dyDescent="0.25">
      <c r="A15" s="1" t="s">
        <v>35</v>
      </c>
      <c r="B15" s="26" t="s">
        <v>28</v>
      </c>
      <c r="C15" s="26"/>
      <c r="D15" s="26"/>
      <c r="E15" s="26"/>
      <c r="F15" s="26"/>
      <c r="G15" s="18">
        <f>IF(ISBLANK(G2),0,IF(G14&gt;H11,0,IF(G14&lt;=H11,H11-G14)))</f>
        <v>0</v>
      </c>
      <c r="H15" s="11"/>
      <c r="I15" s="34"/>
      <c r="J15" s="34"/>
      <c r="K15" s="34"/>
      <c r="L15" s="34"/>
      <c r="M15" s="34"/>
    </row>
    <row r="16" spans="1:14" ht="15" customHeight="1" x14ac:dyDescent="0.25">
      <c r="B16" s="26" t="s">
        <v>26</v>
      </c>
      <c r="C16" s="26"/>
      <c r="D16" s="26"/>
      <c r="E16" s="26"/>
      <c r="F16" s="26"/>
      <c r="G16" s="18">
        <f>IF(ISBLANK(G2),0,IF(G14+G15&lt;G13,G13-(G14+G15),IF(G14+G15&gt;=G13,0)))</f>
        <v>0</v>
      </c>
      <c r="H16" s="11"/>
      <c r="I16" s="34"/>
      <c r="J16" s="34"/>
      <c r="K16" s="34"/>
      <c r="L16" s="34"/>
      <c r="M16" s="34"/>
    </row>
    <row r="17" spans="6:9" ht="6.75" customHeight="1" x14ac:dyDescent="0.25">
      <c r="G17" s="2"/>
      <c r="H17" s="12"/>
      <c r="I17" s="5"/>
    </row>
    <row r="18" spans="6:9" x14ac:dyDescent="0.25">
      <c r="G18" s="6"/>
      <c r="H18" s="13"/>
      <c r="I18" s="5"/>
    </row>
    <row r="19" spans="6:9" x14ac:dyDescent="0.25">
      <c r="G19" s="6"/>
      <c r="H19" s="13"/>
      <c r="I19" s="5"/>
    </row>
    <row r="20" spans="6:9" x14ac:dyDescent="0.25"/>
    <row r="21" spans="6:9" x14ac:dyDescent="0.25">
      <c r="F21" s="5"/>
    </row>
    <row r="22" spans="6:9" x14ac:dyDescent="0.25"/>
    <row r="23" spans="6:9" x14ac:dyDescent="0.25"/>
    <row r="24" spans="6:9" x14ac:dyDescent="0.25"/>
    <row r="25" spans="6:9" x14ac:dyDescent="0.25"/>
    <row r="26" spans="6:9" x14ac:dyDescent="0.25"/>
    <row r="27" spans="6:9" x14ac:dyDescent="0.25"/>
    <row r="28" spans="6:9" x14ac:dyDescent="0.25"/>
    <row r="29" spans="6:9" x14ac:dyDescent="0.25"/>
    <row r="30" spans="6:9" x14ac:dyDescent="0.25"/>
    <row r="31" spans="6:9" x14ac:dyDescent="0.25"/>
    <row r="32" spans="6:9" x14ac:dyDescent="0.25"/>
    <row r="33" spans="2:13" ht="6.75" customHeight="1" x14ac:dyDescent="0.25"/>
    <row r="34" spans="2:13" ht="15.75" x14ac:dyDescent="0.25">
      <c r="B34" s="31" t="s">
        <v>1</v>
      </c>
      <c r="C34" s="32"/>
      <c r="D34" s="32"/>
      <c r="E34" s="32"/>
      <c r="F34" s="32"/>
      <c r="G34" s="32"/>
      <c r="H34" s="32"/>
      <c r="I34" s="32"/>
      <c r="J34" s="32"/>
      <c r="K34" s="32"/>
      <c r="L34" s="32"/>
      <c r="M34" s="33"/>
    </row>
    <row r="35" spans="2:13" ht="15.75" customHeight="1" x14ac:dyDescent="0.25">
      <c r="B35" s="26" t="s">
        <v>31</v>
      </c>
      <c r="C35" s="26"/>
      <c r="D35" s="26"/>
      <c r="E35" s="26"/>
      <c r="F35" s="26"/>
      <c r="G35" s="26"/>
      <c r="H35" s="26"/>
      <c r="I35" s="26"/>
      <c r="J35" s="27" t="str">
        <f>IF(ISBLANK(G2)," ",WORKDAY(G2,G4*G13,LIST!E2:E26))</f>
        <v xml:space="preserve"> </v>
      </c>
      <c r="K35" s="27"/>
      <c r="L35" s="27"/>
      <c r="M35" s="27"/>
    </row>
    <row r="36" spans="2:13" ht="15.75" customHeight="1" x14ac:dyDescent="0.25">
      <c r="B36" s="35" t="str">
        <f xml:space="preserve"> "Your available "&amp;(G10)&amp;" hours of sick, personal, and vacation time will allow you to be paid at 100% until:"</f>
        <v>Your available   hours of sick, personal, and vacation time will allow you to be paid at 100% until:</v>
      </c>
      <c r="C36" s="35"/>
      <c r="D36" s="35"/>
      <c r="E36" s="35"/>
      <c r="F36" s="35"/>
      <c r="G36" s="35"/>
      <c r="H36" s="35"/>
      <c r="I36" s="35"/>
      <c r="J36" s="27" t="str">
        <f>IF(ISBLANK(G2)," ",WORKDAY(G2,(G10/G3)))</f>
        <v xml:space="preserve"> </v>
      </c>
      <c r="K36" s="27"/>
      <c r="L36" s="27"/>
      <c r="M36" s="27"/>
    </row>
    <row r="37" spans="2:13" ht="15.75" customHeight="1" x14ac:dyDescent="0.25">
      <c r="B37" s="28" t="s">
        <v>32</v>
      </c>
      <c r="C37" s="29"/>
      <c r="D37" s="29"/>
      <c r="E37" s="29"/>
      <c r="F37" s="29"/>
      <c r="G37" s="29"/>
      <c r="H37" s="29"/>
      <c r="I37" s="30"/>
      <c r="J37" s="27" t="str">
        <f>IF(G15&lt;=0," Not Applicable",WORKDAY(J36,1))</f>
        <v xml:space="preserve"> Not Applicable</v>
      </c>
      <c r="K37" s="27"/>
      <c r="L37" s="27"/>
      <c r="M37" s="27"/>
    </row>
    <row r="38" spans="2:13" ht="5.25" customHeight="1" x14ac:dyDescent="0.25"/>
    <row r="39" spans="2:13" hidden="1" x14ac:dyDescent="0.25"/>
    <row r="40" spans="2:13" hidden="1" x14ac:dyDescent="0.25"/>
    <row r="41" spans="2:13" hidden="1" x14ac:dyDescent="0.25"/>
    <row r="42" spans="2:13" hidden="1" x14ac:dyDescent="0.25"/>
    <row r="43" spans="2:13" hidden="1" x14ac:dyDescent="0.25"/>
    <row r="44" spans="2:13" hidden="1" x14ac:dyDescent="0.25"/>
  </sheetData>
  <sheetProtection algorithmName="SHA-512" hashValue="/ZsW2Q7lnJ0AR+4rIfcym2CSOPbeL6h1ETwsKt4aTRgqhNJ4m5pHyJPFnG/cuVJpcKVinncFi0awCcSwaVCDvg==" saltValue="JnsSk7rooNwE+u5QOkPmqw==" spinCount="100000" sheet="1" objects="1" scenarios="1"/>
  <mergeCells count="22">
    <mergeCell ref="B11:G11"/>
    <mergeCell ref="B34:M34"/>
    <mergeCell ref="B16:F16"/>
    <mergeCell ref="I2:M16"/>
    <mergeCell ref="B36:I36"/>
    <mergeCell ref="A1:N1"/>
    <mergeCell ref="B3:F3"/>
    <mergeCell ref="B6:F6"/>
    <mergeCell ref="B7:F7"/>
    <mergeCell ref="B8:F8"/>
    <mergeCell ref="B14:F14"/>
    <mergeCell ref="B4:F4"/>
    <mergeCell ref="B13:F13"/>
    <mergeCell ref="B15:F15"/>
    <mergeCell ref="B2:F2"/>
    <mergeCell ref="B9:F9"/>
    <mergeCell ref="B10:F10"/>
    <mergeCell ref="B35:I35"/>
    <mergeCell ref="J35:M35"/>
    <mergeCell ref="J36:M36"/>
    <mergeCell ref="J37:M37"/>
    <mergeCell ref="B37:I37"/>
  </mergeCells>
  <dataValidations count="1">
    <dataValidation type="date" allowBlank="1" showInputMessage="1" showErrorMessage="1" sqref="G2">
      <formula1>1</formula1>
      <formula2>2958465</formula2>
    </dataValidation>
  </dataValidations>
  <pageMargins left="0.25" right="0.25" top="0.45" bottom="0" header="0" footer="0"/>
  <pageSetup scale="9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LIST!$B$2:$B$16</xm:f>
          </x14:formula1>
          <xm:sqref>B11:G11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workbookViewId="0">
      <selection activeCell="B26" sqref="B26"/>
    </sheetView>
  </sheetViews>
  <sheetFormatPr defaultRowHeight="15" x14ac:dyDescent="0.25"/>
  <cols>
    <col min="1" max="1" width="9.140625" style="19"/>
    <col min="2" max="2" width="72.42578125" style="19" bestFit="1" customWidth="1"/>
    <col min="3" max="4" width="9.140625" style="19"/>
    <col min="5" max="5" width="12.5703125" style="19" bestFit="1" customWidth="1"/>
    <col min="6" max="16384" width="9.140625" style="19"/>
  </cols>
  <sheetData>
    <row r="1" spans="2:5" x14ac:dyDescent="0.25">
      <c r="B1" s="19" t="s">
        <v>29</v>
      </c>
      <c r="E1" s="19" t="s">
        <v>30</v>
      </c>
    </row>
    <row r="2" spans="2:5" x14ac:dyDescent="0.25">
      <c r="B2" s="20" t="s">
        <v>8</v>
      </c>
      <c r="C2" s="20">
        <v>0</v>
      </c>
      <c r="E2" s="22">
        <v>43466</v>
      </c>
    </row>
    <row r="3" spans="2:5" x14ac:dyDescent="0.25">
      <c r="B3" s="21" t="s">
        <v>10</v>
      </c>
      <c r="C3" s="20">
        <v>6</v>
      </c>
      <c r="E3" s="22">
        <v>43486</v>
      </c>
    </row>
    <row r="4" spans="2:5" x14ac:dyDescent="0.25">
      <c r="B4" s="21" t="s">
        <v>9</v>
      </c>
      <c r="C4" s="20">
        <v>8</v>
      </c>
      <c r="E4" s="22">
        <v>43612</v>
      </c>
    </row>
    <row r="5" spans="2:5" x14ac:dyDescent="0.25">
      <c r="B5" s="21" t="s">
        <v>11</v>
      </c>
      <c r="C5" s="20">
        <v>1</v>
      </c>
      <c r="E5" s="22">
        <v>43650</v>
      </c>
    </row>
    <row r="6" spans="2:5" x14ac:dyDescent="0.25">
      <c r="B6" s="21" t="s">
        <v>12</v>
      </c>
      <c r="C6" s="20">
        <v>2</v>
      </c>
      <c r="E6" s="22">
        <v>43710</v>
      </c>
    </row>
    <row r="7" spans="2:5" x14ac:dyDescent="0.25">
      <c r="B7" s="21" t="s">
        <v>13</v>
      </c>
      <c r="C7" s="20">
        <v>3</v>
      </c>
      <c r="E7" s="22">
        <v>43797</v>
      </c>
    </row>
    <row r="8" spans="2:5" x14ac:dyDescent="0.25">
      <c r="B8" s="21" t="s">
        <v>14</v>
      </c>
      <c r="C8" s="20">
        <v>4</v>
      </c>
      <c r="E8" s="22">
        <v>43798</v>
      </c>
    </row>
    <row r="9" spans="2:5" x14ac:dyDescent="0.25">
      <c r="B9" s="21" t="s">
        <v>15</v>
      </c>
      <c r="C9" s="20">
        <v>5</v>
      </c>
      <c r="E9" s="23"/>
    </row>
    <row r="10" spans="2:5" x14ac:dyDescent="0.25">
      <c r="B10" s="21" t="s">
        <v>16</v>
      </c>
      <c r="C10" s="20">
        <v>6</v>
      </c>
      <c r="E10" s="23"/>
    </row>
    <row r="11" spans="2:5" x14ac:dyDescent="0.25">
      <c r="B11" s="21" t="s">
        <v>17</v>
      </c>
      <c r="C11" s="20">
        <v>7</v>
      </c>
      <c r="E11" s="23"/>
    </row>
    <row r="12" spans="2:5" x14ac:dyDescent="0.25">
      <c r="B12" s="21" t="s">
        <v>18</v>
      </c>
      <c r="C12" s="20">
        <v>8</v>
      </c>
      <c r="E12" s="23"/>
    </row>
    <row r="13" spans="2:5" x14ac:dyDescent="0.25">
      <c r="B13" s="21" t="s">
        <v>19</v>
      </c>
      <c r="C13" s="20">
        <v>9</v>
      </c>
      <c r="E13" s="23"/>
    </row>
    <row r="14" spans="2:5" x14ac:dyDescent="0.25">
      <c r="B14" s="21" t="s">
        <v>20</v>
      </c>
      <c r="C14" s="20">
        <v>10</v>
      </c>
      <c r="E14" s="23"/>
    </row>
    <row r="15" spans="2:5" x14ac:dyDescent="0.25">
      <c r="B15" s="21" t="s">
        <v>21</v>
      </c>
      <c r="C15" s="20">
        <v>11</v>
      </c>
      <c r="E15" s="23"/>
    </row>
    <row r="16" spans="2:5" x14ac:dyDescent="0.25">
      <c r="B16" s="21" t="s">
        <v>22</v>
      </c>
      <c r="C16" s="20">
        <v>12</v>
      </c>
      <c r="E16" s="23"/>
    </row>
    <row r="17" spans="2:5" x14ac:dyDescent="0.25">
      <c r="B17" s="21"/>
      <c r="C17" s="21"/>
      <c r="E17" s="23"/>
    </row>
    <row r="18" spans="2:5" x14ac:dyDescent="0.25">
      <c r="B18" s="21"/>
      <c r="C18" s="21"/>
      <c r="E18" s="23"/>
    </row>
    <row r="19" spans="2:5" x14ac:dyDescent="0.25">
      <c r="B19" s="21"/>
      <c r="C19" s="21"/>
      <c r="E19" s="23"/>
    </row>
    <row r="20" spans="2:5" x14ac:dyDescent="0.25">
      <c r="B20" s="21"/>
      <c r="C20" s="21"/>
      <c r="E20" s="23"/>
    </row>
    <row r="21" spans="2:5" x14ac:dyDescent="0.25">
      <c r="B21" s="21"/>
      <c r="C21" s="21"/>
      <c r="E21" s="23"/>
    </row>
    <row r="22" spans="2:5" x14ac:dyDescent="0.25">
      <c r="B22" s="21"/>
      <c r="C22" s="21"/>
      <c r="E22" s="23"/>
    </row>
    <row r="23" spans="2:5" x14ac:dyDescent="0.25">
      <c r="B23" s="21"/>
      <c r="C23" s="21"/>
      <c r="E23" s="23"/>
    </row>
    <row r="24" spans="2:5" x14ac:dyDescent="0.25">
      <c r="B24" s="21"/>
      <c r="C24" s="21"/>
      <c r="E24" s="23"/>
    </row>
    <row r="25" spans="2:5" x14ac:dyDescent="0.25">
      <c r="B25" s="21"/>
      <c r="C25" s="21"/>
      <c r="E25" s="23"/>
    </row>
    <row r="26" spans="2:5" x14ac:dyDescent="0.25">
      <c r="B26" s="21"/>
      <c r="C26" s="21"/>
      <c r="E26" s="23"/>
    </row>
  </sheetData>
  <sheetProtection algorithmName="SHA-512" hashValue="X+T3CQLP5/tFCXF2sBE87P9LzWaKN8sHyUNRHzq2TFy2Niox37z1oSCPYhXO78/wjO9nMpPnclCGw5uZCe+e/w==" saltValue="s7N/BcyBGX2EehJqxW340Q==" spinCount="100000" sheet="1" objects="1" scenarios="1"/>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A02CAF9DAFB2488B32A18C1419CAC0" ma:contentTypeVersion="11" ma:contentTypeDescription="Create a new document." ma:contentTypeScope="" ma:versionID="0e4a44cfbe660c6bce3d2a544601885c">
  <xsd:schema xmlns:xsd="http://www.w3.org/2001/XMLSchema" xmlns:xs="http://www.w3.org/2001/XMLSchema" xmlns:p="http://schemas.microsoft.com/office/2006/metadata/properties" xmlns:ns1="http://schemas.microsoft.com/sharepoint/v3" xmlns:ns2="6220f03a-c2d1-408d-a55d-1793629bde61" xmlns:ns3="615f6fcc-16be-4139-9d6f-fd4bb378ad22" targetNamespace="http://schemas.microsoft.com/office/2006/metadata/properties" ma:root="true" ma:fieldsID="fd61bbc65d177bb6ce2cb81f2efc7ec4" ns1:_="" ns2:_="" ns3:_="">
    <xsd:import namespace="http://schemas.microsoft.com/sharepoint/v3"/>
    <xsd:import namespace="6220f03a-c2d1-408d-a55d-1793629bde61"/>
    <xsd:import namespace="615f6fcc-16be-4139-9d6f-fd4bb378ad22"/>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description="" ma:hidden="true" ma:internalName="_ip_UnifiedCompliancePolicyProperties">
      <xsd:simpleType>
        <xsd:restriction base="dms:Note"/>
      </xsd:simpleType>
    </xsd:element>
    <xsd:element name="_ip_UnifiedCompliancePolicyUIAction" ma:index="11"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20f03a-c2d1-408d-a55d-1793629bde6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5f6fcc-16be-4139-9d6f-fd4bb378ad2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DDF3C-FF22-4893-84F7-700F0B09B9A7}">
  <ds:schemaRefs>
    <ds:schemaRef ds:uri="http://purl.org/dc/elements/1.1/"/>
    <ds:schemaRef ds:uri="http://schemas.microsoft.com/sharepoint/v3"/>
    <ds:schemaRef ds:uri="http://purl.org/dc/terms/"/>
    <ds:schemaRef ds:uri="http://schemas.openxmlformats.org/package/2006/metadata/core-properties"/>
    <ds:schemaRef ds:uri="http://schemas.microsoft.com/office/2006/documentManagement/types"/>
    <ds:schemaRef ds:uri="6220f03a-c2d1-408d-a55d-1793629bde61"/>
    <ds:schemaRef ds:uri="http://schemas.microsoft.com/office/2006/metadata/properties"/>
    <ds:schemaRef ds:uri="http://schemas.microsoft.com/office/infopath/2007/PartnerControls"/>
    <ds:schemaRef ds:uri="615f6fcc-16be-4139-9d6f-fd4bb378ad22"/>
    <ds:schemaRef ds:uri="http://www.w3.org/XML/1998/namespace"/>
    <ds:schemaRef ds:uri="http://purl.org/dc/dcmitype/"/>
  </ds:schemaRefs>
</ds:datastoreItem>
</file>

<file path=customXml/itemProps2.xml><?xml version="1.0" encoding="utf-8"?>
<ds:datastoreItem xmlns:ds="http://schemas.openxmlformats.org/officeDocument/2006/customXml" ds:itemID="{8C828B3B-3392-4287-A80D-901396325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20f03a-c2d1-408d-a55d-1793629bde61"/>
    <ds:schemaRef ds:uri="615f6fcc-16be-4139-9d6f-fd4bb378a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3B3880-175E-46D6-8E18-3C28D95A75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Estimating Paid Time Off</vt:lpstr>
      <vt:lpstr>LIST</vt:lpstr>
    </vt:vector>
  </TitlesOfParts>
  <Manager/>
  <Company>Nova Southeastern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Appelt</dc:creator>
  <cp:keywords/>
  <dc:description/>
  <cp:lastModifiedBy>Luis Bartlett-Narvaez</cp:lastModifiedBy>
  <cp:revision/>
  <cp:lastPrinted>2019-05-15T15:51:55Z</cp:lastPrinted>
  <dcterms:created xsi:type="dcterms:W3CDTF">2017-11-13T17:29:02Z</dcterms:created>
  <dcterms:modified xsi:type="dcterms:W3CDTF">2019-05-23T12:41:11Z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0x01010026A02CAF9DAFB2488B32A18C1419CAC0</vt:lpwstr>
  </property>
</Properties>
</file>